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5192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<sst xmlns="http://schemas.openxmlformats.org/spreadsheetml/2006/main" count="35" uniqueCount="34">
  <si>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Planned Budget</t>
  </si>
  <si>
    <t>YTD Actual</t>
  </si>
  <si>
    <t>% to Budget</t>
  </si>
  <si>
    <t>INCOME</t>
  </si>
  <si>
    <t>Other Income</t>
  </si>
  <si>
    <t>Total Receipts</t>
  </si>
  <si>
    <t>DISBURSEMENTS</t>
  </si>
  <si>
    <t>Total Disbursements</t>
  </si>
  <si>
    <t>Congregational Support</t>
  </si>
  <si>
    <t>User Fees-FMC</t>
  </si>
  <si>
    <t>Designated Giving/Special Projects</t>
  </si>
  <si>
    <t>Donations</t>
  </si>
  <si>
    <t>Insurance</t>
  </si>
  <si>
    <t>Facilities/Maintenance</t>
  </si>
  <si>
    <t>Administration</t>
  </si>
  <si>
    <t>Personnel</t>
  </si>
  <si>
    <t>Utilities</t>
  </si>
  <si>
    <t>User Fees-Rentals</t>
  </si>
  <si>
    <t>Vehicles</t>
  </si>
  <si>
    <t>Transfer from Pool (AIP) Account</t>
  </si>
  <si>
    <t>BALANCE</t>
  </si>
  <si>
    <t>Checking Account</t>
  </si>
  <si>
    <t>Manager's Checking Account</t>
  </si>
  <si>
    <t>Petty Cash</t>
  </si>
  <si>
    <t>Savings Account</t>
  </si>
  <si>
    <t xml:space="preserve">AIP Reserve Account Pool A </t>
  </si>
  <si>
    <t>AIP Reserve Account Pool B</t>
  </si>
  <si>
    <t>FMC Payable</t>
  </si>
  <si>
    <t>World Church Loan</t>
  </si>
  <si>
    <t>2023 Operating Budget</t>
  </si>
  <si>
    <t>(owe Sep/Oct payroll/benefits)</t>
  </si>
  <si>
    <t>Cash Assets - 10/31/23</t>
  </si>
  <si>
    <t>(as of 9/30/23)</t>
  </si>
  <si>
    <t>Liabilities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</si>
</sst>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u val="double"/>
      <sz val="10"/>
      <name val="Arial"/>
      <family val="2"/>
    </font>
    <font>
      <b/>
      <i/>
      <u val="single"/>
      <sz val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43" fontId="0" fillId="0" borderId="0" xfId="0" applyNumberFormat="1" applyAlignment="1">
      <alignment/>
    </xf>
    <xf numFmtId="10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0" fontId="4" fillId="0" borderId="0" xfId="0" applyFont="1" applyAlignment="1">
      <alignment/>
    </xf>
    <xf numFmtId="43" fontId="0" fillId="0" borderId="0" xfId="0" applyNumberFormat="1" applyFont="1" applyBorder="1" applyAlignment="1">
      <alignment/>
    </xf>
    <xf numFmtId="43" fontId="0" fillId="0" borderId="0" xfId="0" applyNumberFormat="1" applyFont="1" applyAlignment="1">
      <alignment/>
    </xf>
    <xf numFmtId="44" fontId="0" fillId="0" borderId="0" xfId="44" applyFont="1" applyAlignment="1">
      <alignment/>
    </xf>
    <xf numFmtId="44" fontId="0" fillId="0" borderId="11" xfId="44" applyFont="1" applyBorder="1" applyAlignment="1">
      <alignment/>
    </xf>
    <xf numFmtId="0" fontId="0" fillId="0" borderId="0" xfId="0" applyFont="1" applyAlignment="1">
      <alignment horizontal="right"/>
    </xf>
    <xf numFmtId="4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4" fontId="1" fillId="0" borderId="0" xfId="44" applyFont="1" applyAlignment="1">
      <alignment/>
    </xf>
    <xf numFmtId="0" fontId="5" fillId="0" borderId="0" xfId="0" applyFont="1" applyAlignment="1">
      <alignment/>
    </xf>
    <xf numFmtId="44" fontId="0" fillId="0" borderId="0" xfId="44" applyFont="1" applyBorder="1" applyAlignment="1">
      <alignment/>
    </xf>
    <xf numFmtId="0" fontId="0" fillId="0" borderId="0" xfId="0" applyFont="1" applyAlignment="1">
      <alignment horizontal="left"/>
    </xf>
    <xf numFmtId="44" fontId="6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50"/>
  <sheetViews>
    <sheetView tabSelected="1" view="pageLayout" workbookViewId="0" topLeftCell="A1">
      <selection activeCell="A46" sqref="A46"/>
    </sheetView>
  </sheetViews>
  <sheetFormatPr defaultColWidth="9.140625" defaultRowHeight="12.75"/>
  <cols>
    <col min="1" max="1" width="29.7109375" style="0" customWidth="1"/>
    <col min="2" max="2" width="16.28125" style="0" customWidth="1"/>
    <col min="3" max="3" width="15.00390625" style="0" customWidth="1"/>
    <col min="4" max="4" width="12.421875" style="0" customWidth="1"/>
  </cols>
  <sheetData>
    <row r="5" spans="1:4" ht="12.75">
      <c r="A5" s="5" t="s">
        <v>29</v>
      </c>
      <c r="B5" s="4" t="s">
        <v>0</v>
      </c>
      <c r="C5" s="4" t="s">
        <v>1</v>
      </c>
      <c r="D5" s="4" t="s">
        <v>2</v>
      </c>
    </row>
    <row r="6" spans="2:4" ht="12.75">
      <c r="B6" s="1"/>
      <c r="C6" s="1"/>
      <c r="D6" s="2"/>
    </row>
    <row r="7" spans="1:4" ht="12.75">
      <c r="A7" t="s">
        <v>3</v>
      </c>
      <c r="B7" s="1"/>
      <c r="C7" s="1"/>
      <c r="D7" s="2"/>
    </row>
    <row r="8" spans="1:4" ht="12.75">
      <c r="A8" t="s">
        <v>8</v>
      </c>
      <c r="B8" s="1">
        <v>37476</v>
      </c>
      <c r="C8" s="11">
        <v>37476</v>
      </c>
      <c r="D8" s="2">
        <f aca="true" t="shared" si="0" ref="D8:D13">SUM(C8/B8)</f>
        <v>1</v>
      </c>
    </row>
    <row r="9" spans="1:4" ht="12.75">
      <c r="A9" s="6" t="s">
        <v>17</v>
      </c>
      <c r="B9" s="1">
        <v>142366</v>
      </c>
      <c r="C9" s="1">
        <v>139595.86</v>
      </c>
      <c r="D9" s="2">
        <f t="shared" si="0"/>
        <v>0.9805421238216989</v>
      </c>
    </row>
    <row r="10" spans="1:4" ht="12.75">
      <c r="A10" s="6" t="s">
        <v>9</v>
      </c>
      <c r="B10" s="1">
        <v>22620</v>
      </c>
      <c r="C10" s="1">
        <v>15588</v>
      </c>
      <c r="D10" s="2">
        <f t="shared" si="0"/>
        <v>0.6891246684350133</v>
      </c>
    </row>
    <row r="11" spans="1:4" ht="12.75">
      <c r="A11" s="6" t="s">
        <v>10</v>
      </c>
      <c r="B11" s="1">
        <v>0</v>
      </c>
      <c r="C11" s="1">
        <v>2837.25</v>
      </c>
      <c r="D11" s="2">
        <v>0</v>
      </c>
    </row>
    <row r="12" spans="1:4" ht="12.75">
      <c r="A12" s="6" t="s">
        <v>19</v>
      </c>
      <c r="B12" s="1">
        <v>14163</v>
      </c>
      <c r="C12" s="11">
        <v>0</v>
      </c>
      <c r="D12" s="2">
        <f t="shared" si="0"/>
        <v>0</v>
      </c>
    </row>
    <row r="13" spans="1:4" ht="12.75">
      <c r="A13" s="6" t="s">
        <v>11</v>
      </c>
      <c r="B13" s="1">
        <v>10000</v>
      </c>
      <c r="C13" s="1">
        <v>7882.54</v>
      </c>
      <c r="D13" s="2">
        <f t="shared" si="0"/>
        <v>0.788254</v>
      </c>
    </row>
    <row r="14" spans="1:4" ht="12.75">
      <c r="A14" t="s">
        <v>4</v>
      </c>
      <c r="B14" s="3">
        <v>500</v>
      </c>
      <c r="C14" s="3">
        <v>20.04</v>
      </c>
      <c r="D14" s="2">
        <f>SUM(C14/B14)</f>
        <v>0.04008</v>
      </c>
    </row>
    <row r="15" spans="2:4" ht="12.75">
      <c r="B15" s="1"/>
      <c r="C15" s="1"/>
      <c r="D15" s="2"/>
    </row>
    <row r="16" spans="1:4" ht="13.5" thickBot="1">
      <c r="A16" t="s">
        <v>5</v>
      </c>
      <c r="B16" s="13">
        <f>SUM(B8:B15)</f>
        <v>227125</v>
      </c>
      <c r="C16" s="13">
        <f>SUM(C8:C15)</f>
        <v>203399.69</v>
      </c>
      <c r="D16" s="2">
        <f>SUM(C16/B16)</f>
        <v>0.8955407374793616</v>
      </c>
    </row>
    <row r="17" spans="2:4" ht="13.5" thickTop="1">
      <c r="B17" s="1"/>
      <c r="C17" s="1"/>
      <c r="D17" s="2"/>
    </row>
    <row r="18" spans="2:4" ht="12.75">
      <c r="B18" s="1"/>
      <c r="C18" s="1"/>
      <c r="D18" s="2"/>
    </row>
    <row r="19" spans="1:4" ht="12.75">
      <c r="A19" t="s">
        <v>6</v>
      </c>
      <c r="B19" s="1"/>
      <c r="C19" s="1"/>
      <c r="D19" s="2"/>
    </row>
    <row r="20" spans="1:4" ht="12.75">
      <c r="A20" s="6" t="s">
        <v>12</v>
      </c>
      <c r="B20" s="1">
        <v>22250.16</v>
      </c>
      <c r="C20" s="1">
        <v>21581</v>
      </c>
      <c r="D20" s="2">
        <f aca="true" t="shared" si="1" ref="D20:D25">SUM(C20/B20)</f>
        <v>0.9699256095237068</v>
      </c>
    </row>
    <row r="21" spans="1:4" ht="12.75">
      <c r="A21" s="6" t="s">
        <v>13</v>
      </c>
      <c r="B21" s="1">
        <v>75642.36</v>
      </c>
      <c r="C21" s="1">
        <v>71814.42</v>
      </c>
      <c r="D21" s="2">
        <f t="shared" si="1"/>
        <v>0.9493942283133419</v>
      </c>
    </row>
    <row r="22" spans="1:4" ht="12.75">
      <c r="A22" s="6" t="s">
        <v>18</v>
      </c>
      <c r="B22" s="1">
        <v>1810</v>
      </c>
      <c r="C22" s="1">
        <v>2909.35</v>
      </c>
      <c r="D22" s="2">
        <f t="shared" si="1"/>
        <v>1.6073756906077348</v>
      </c>
    </row>
    <row r="23" spans="1:4" ht="12.75">
      <c r="A23" s="6" t="s">
        <v>14</v>
      </c>
      <c r="B23" s="1">
        <v>16959</v>
      </c>
      <c r="C23" s="1">
        <v>11576.62</v>
      </c>
      <c r="D23" s="2">
        <f t="shared" si="1"/>
        <v>0.6826239754702518</v>
      </c>
    </row>
    <row r="24" spans="1:4" ht="12.75">
      <c r="A24" s="6" t="s">
        <v>15</v>
      </c>
      <c r="B24" s="10">
        <v>79963.48</v>
      </c>
      <c r="C24" s="10">
        <v>56044.66</v>
      </c>
      <c r="D24" s="2">
        <f t="shared" si="1"/>
        <v>0.7008782008987103</v>
      </c>
    </row>
    <row r="25" spans="1:4" ht="12.75">
      <c r="A25" s="6" t="s">
        <v>16</v>
      </c>
      <c r="B25" s="1">
        <v>30500</v>
      </c>
      <c r="C25" s="1">
        <v>32156.34</v>
      </c>
      <c r="D25" s="2">
        <f t="shared" si="1"/>
        <v>1.0543062295081966</v>
      </c>
    </row>
    <row r="26" spans="1:4" ht="12.75">
      <c r="A26" s="6"/>
      <c r="B26" s="1"/>
      <c r="C26" s="1"/>
      <c r="D26" s="2"/>
    </row>
    <row r="27" spans="1:4" ht="13.5" thickBot="1">
      <c r="A27" t="s">
        <v>7</v>
      </c>
      <c r="B27" s="13">
        <f>SUM(B20:B25)</f>
        <v>227125</v>
      </c>
      <c r="C27" s="13">
        <f>SUM(C20:C25)</f>
        <v>196082.38999999998</v>
      </c>
      <c r="D27" s="2">
        <f>SUM(C27/B27)</f>
        <v>0.8633236763896532</v>
      </c>
    </row>
    <row r="28" ht="13.5" thickTop="1"/>
    <row r="29" spans="1:3" ht="12.75">
      <c r="A29" s="14" t="s">
        <v>20</v>
      </c>
      <c r="B29" s="15">
        <f>B16-B27</f>
        <v>0</v>
      </c>
      <c r="C29" s="15">
        <f>C16-C27</f>
        <v>7317.3000000000175</v>
      </c>
    </row>
    <row r="30" spans="1:3" ht="12.75">
      <c r="A30" s="14"/>
      <c r="B30" s="15"/>
      <c r="C30" s="15"/>
    </row>
    <row r="31" spans="1:3" ht="12.75">
      <c r="A31" s="14"/>
      <c r="B31" s="15"/>
      <c r="C31" s="15"/>
    </row>
    <row r="33" spans="1:5" ht="12.75">
      <c r="A33" s="18" t="s">
        <v>31</v>
      </c>
      <c r="B33" s="7"/>
      <c r="E33" s="9"/>
    </row>
    <row r="34" spans="1:2" ht="12.75">
      <c r="A34" s="6" t="s">
        <v>21</v>
      </c>
      <c r="B34" s="7">
        <v>15491.06</v>
      </c>
    </row>
    <row r="35" spans="1:2" ht="12.75">
      <c r="A35" s="6" t="s">
        <v>22</v>
      </c>
      <c r="B35" s="7">
        <v>573.08</v>
      </c>
    </row>
    <row r="36" spans="1:2" ht="12.75">
      <c r="A36" s="6" t="s">
        <v>23</v>
      </c>
      <c r="B36" s="7">
        <v>400</v>
      </c>
    </row>
    <row r="37" spans="1:2" ht="12.75">
      <c r="A37" s="6" t="s">
        <v>24</v>
      </c>
      <c r="B37" s="7">
        <v>16052.76</v>
      </c>
    </row>
    <row r="38" spans="1:3" ht="12.75">
      <c r="A38" s="6" t="s">
        <v>25</v>
      </c>
      <c r="B38" s="16">
        <v>51771.51</v>
      </c>
      <c r="C38" s="6" t="s">
        <v>32</v>
      </c>
    </row>
    <row r="39" spans="1:3" ht="12.75">
      <c r="A39" s="6" t="s">
        <v>26</v>
      </c>
      <c r="B39" s="16">
        <v>1705.91</v>
      </c>
      <c r="C39" s="6" t="s">
        <v>32</v>
      </c>
    </row>
    <row r="40" spans="1:2" ht="12.75">
      <c r="A40" s="6"/>
      <c r="B40" s="8"/>
    </row>
    <row r="41" ht="12.75">
      <c r="B41" s="17">
        <f>SUM(B34:B40)</f>
        <v>85994.32</v>
      </c>
    </row>
    <row r="42" ht="12.75">
      <c r="B42" s="7"/>
    </row>
    <row r="43" spans="1:2" ht="12.75">
      <c r="A43" s="18" t="s">
        <v>33</v>
      </c>
      <c r="B43" s="7"/>
    </row>
    <row r="44" spans="1:3" ht="12.75">
      <c r="A44" s="6" t="s">
        <v>27</v>
      </c>
      <c r="B44" s="12">
        <v>7830.73</v>
      </c>
      <c r="C44" s="6" t="s">
        <v>30</v>
      </c>
    </row>
    <row r="45" spans="1:2" ht="14.25">
      <c r="A45" s="20" t="s">
        <v>28</v>
      </c>
      <c r="B45" s="21">
        <v>217184.24</v>
      </c>
    </row>
    <row r="46" spans="1:2" ht="12.75">
      <c r="A46" s="14"/>
      <c r="B46" s="19"/>
    </row>
    <row r="47" ht="12.75">
      <c r="B47" s="7"/>
    </row>
    <row r="48" spans="1:2" ht="12.75">
      <c r="A48" s="14"/>
      <c r="B48" s="12"/>
    </row>
    <row r="49" ht="12.75">
      <c r="B49" s="7"/>
    </row>
    <row r="50" ht="12.75">
      <c r="B50" s="7"/>
    </row>
  </sheetData>
  <sheetProtection/>
  <printOptions/>
  <pageMargins left="1.14" right="0.75" top="1.61" bottom="1" header="1.18" footer="0.5"/>
  <pageSetup horizontalDpi="600" verticalDpi="600" orientation="portrait" r:id="rId1"/>
  <headerFooter alignWithMargins="0">
    <oddHeader>&amp;C&amp;"Arial,Bold"&amp;18Deerhaven Budgeted Financial Statement
&amp;12Through October 31, 2023 (83.33%)</oddHeader>
    <oddFooter>&amp;C7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jwatkins</dc:creator>
  <cp:keywords/>
  <dc:description/>
  <cp:lastModifiedBy>Debbie Bartlett</cp:lastModifiedBy>
  <cp:lastPrinted>2019-11-07T20:42:56Z</cp:lastPrinted>
  <dcterms:created xsi:type="dcterms:W3CDTF">2010-10-25T13:20:55Z</dcterms:created>
  <dcterms:modified xsi:type="dcterms:W3CDTF">2023-11-11T01:15:41Z</dcterms:modified>
  <cp:category/>
  <cp:version/>
  <cp:contentType/>
  <cp:contentStatus/>
</cp:coreProperties>
</file>